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Sheet1!$A$7:$AM$19</definedName>
  </definedNames>
  <calcPr calcId="124519"/>
</workbook>
</file>

<file path=xl/calcChain.xml><?xml version="1.0" encoding="utf-8"?>
<calcChain xmlns="http://schemas.openxmlformats.org/spreadsheetml/2006/main">
  <c r="K18" i="1"/>
  <c r="K19" s="1"/>
  <c r="N18"/>
  <c r="N19" s="1"/>
  <c r="Q18"/>
  <c r="Q19" s="1"/>
  <c r="T18"/>
  <c r="T19" s="1"/>
  <c r="W18"/>
  <c r="W19" s="1"/>
  <c r="X18"/>
  <c r="X19" s="1"/>
  <c r="Y18"/>
  <c r="Z18"/>
  <c r="Z19" s="1"/>
  <c r="AC18"/>
  <c r="AC19" s="1"/>
  <c r="AF18"/>
  <c r="AF19" s="1"/>
  <c r="AI18"/>
  <c r="AI19" s="1"/>
  <c r="AL18"/>
  <c r="AL19" s="1"/>
  <c r="Y19"/>
  <c r="H18"/>
  <c r="H19" s="1"/>
  <c r="AJ17"/>
  <c r="AK17" s="1"/>
  <c r="AJ15"/>
  <c r="AK15" s="1"/>
  <c r="AJ14"/>
  <c r="AK14" s="1"/>
  <c r="AJ13"/>
  <c r="AK13" s="1"/>
  <c r="AJ11"/>
  <c r="AK11" s="1"/>
  <c r="AJ10"/>
  <c r="AK10" s="1"/>
  <c r="AJ9"/>
  <c r="AK9" s="1"/>
  <c r="AJ8"/>
  <c r="AK8" s="1"/>
  <c r="AG16"/>
  <c r="AH16" s="1"/>
  <c r="AG15"/>
  <c r="AH15" s="1"/>
  <c r="AG14"/>
  <c r="AH14" s="1"/>
  <c r="AG13"/>
  <c r="AH13" s="1"/>
  <c r="AG12"/>
  <c r="AH12" s="1"/>
  <c r="AG11"/>
  <c r="AH11" s="1"/>
  <c r="AG8"/>
  <c r="AH8" s="1"/>
  <c r="AD10"/>
  <c r="AE10" s="1"/>
  <c r="AD11"/>
  <c r="AE11" s="1"/>
  <c r="AD14"/>
  <c r="AE14" s="1"/>
  <c r="AD8"/>
  <c r="AE8" s="1"/>
  <c r="AA14"/>
  <c r="AB14" s="1"/>
  <c r="AA11"/>
  <c r="AB11" s="1"/>
  <c r="U17"/>
  <c r="V17" s="1"/>
  <c r="U16"/>
  <c r="V16" s="1"/>
  <c r="U14"/>
  <c r="V14" s="1"/>
  <c r="U13"/>
  <c r="V13" s="1"/>
  <c r="U12"/>
  <c r="V12" s="1"/>
  <c r="U11"/>
  <c r="V11" s="1"/>
  <c r="U8"/>
  <c r="V8" s="1"/>
  <c r="R15"/>
  <c r="S15" s="1"/>
  <c r="S18" s="1"/>
  <c r="S19" s="1"/>
  <c r="O14"/>
  <c r="P14" s="1"/>
  <c r="O13"/>
  <c r="P13" s="1"/>
  <c r="O11"/>
  <c r="P11" s="1"/>
  <c r="O8"/>
  <c r="P8" s="1"/>
  <c r="L16"/>
  <c r="M16" s="1"/>
  <c r="L12"/>
  <c r="M12" s="1"/>
  <c r="L10"/>
  <c r="M10" s="1"/>
  <c r="L9"/>
  <c r="M9" s="1"/>
  <c r="I17"/>
  <c r="J17" s="1"/>
  <c r="I15"/>
  <c r="J15" s="1"/>
  <c r="I14"/>
  <c r="J14" s="1"/>
  <c r="I11"/>
  <c r="J11" s="1"/>
  <c r="F17"/>
  <c r="G17" s="1"/>
  <c r="F14"/>
  <c r="G14" s="1"/>
  <c r="F13"/>
  <c r="G13" s="1"/>
  <c r="F11"/>
  <c r="G11" s="1"/>
  <c r="V18" l="1"/>
  <c r="V19" s="1"/>
  <c r="AE18"/>
  <c r="AE19" s="1"/>
  <c r="AK18"/>
  <c r="AK19" s="1"/>
  <c r="J18"/>
  <c r="J19" s="1"/>
  <c r="M18"/>
  <c r="M19" s="1"/>
  <c r="P18"/>
  <c r="P19" s="1"/>
  <c r="AB18"/>
  <c r="AB19" s="1"/>
  <c r="AH18"/>
  <c r="AH19" s="1"/>
  <c r="U18"/>
  <c r="U19" s="1"/>
  <c r="O18"/>
  <c r="O19" s="1"/>
  <c r="I18"/>
  <c r="I19" s="1"/>
  <c r="AG18"/>
  <c r="AG19" s="1"/>
  <c r="AA18"/>
  <c r="AA19" s="1"/>
  <c r="AJ18"/>
  <c r="AJ19" s="1"/>
  <c r="AD18"/>
  <c r="AD19" s="1"/>
  <c r="R18"/>
  <c r="R19" s="1"/>
  <c r="L18"/>
  <c r="L19" s="1"/>
</calcChain>
</file>

<file path=xl/sharedStrings.xml><?xml version="1.0" encoding="utf-8"?>
<sst xmlns="http://schemas.openxmlformats.org/spreadsheetml/2006/main" count="82" uniqueCount="35">
  <si>
    <t>Հ/հ</t>
  </si>
  <si>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</si>
  <si>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</si>
  <si>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</si>
  <si>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</si>
  <si>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</si>
  <si>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</si>
  <si>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</si>
  <si>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</si>
  <si>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</si>
  <si>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</si>
  <si>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«Երվադա» ՍՊԸ</t>
  </si>
  <si>
    <t>«Էքսպրես Շին» ՍՊԸ</t>
  </si>
  <si>
    <t>«Ֆոտոն» ՍՊԸ</t>
  </si>
  <si>
    <t>1-ին տեղ 
զբաղեցնող 
մասնակից</t>
  </si>
  <si>
    <t>Աթոռ` փափուկ, մետաղյա կարկասով</t>
  </si>
  <si>
    <t>Բազկաթոռ` ակումբային, կոշտ</t>
  </si>
  <si>
    <t>Բազկաթոռ` ակումբային, փափուկ</t>
  </si>
  <si>
    <t>Գրապահարաններ (Գրապահարան)</t>
  </si>
  <si>
    <t>Ննջասենյակի կահույք (Մահճակալ զինվորական)</t>
  </si>
  <si>
    <t>Ննջասենյակի կահույք (Մահճակալ կենցաղային կահույքի)</t>
  </si>
  <si>
    <t>Զգեստապահարաններ (Զգեստապահարան 2 դռնանի)</t>
  </si>
  <si>
    <t>Ուղղահայաց շերտավարագույր</t>
  </si>
  <si>
    <t>Արշավի մահճակալներ  (Մահճակալ ծալովի դաշտային)</t>
  </si>
  <si>
    <t>Խոհանոցային պահարաններ (Խոհանոցային կահույք)</t>
  </si>
  <si>
    <t>մ2</t>
  </si>
  <si>
    <t>«Բարսեղյան Եղբայրներ» ՍՊԸ</t>
  </si>
  <si>
    <t>«Եվրոստան-ՈՒյուտ» ՍՊԸ</t>
  </si>
  <si>
    <t>«Զեթ-Պրոֆիլ» ՍՊԸ</t>
  </si>
  <si>
    <t>«Հայր և որդի Գյոդակյաններ» ՍՊԸ</t>
  </si>
  <si>
    <t>«Շուշան տեխնիկս» ՍՊԸ</t>
  </si>
  <si>
    <t>«Սենդա» ՍՊԸ</t>
  </si>
  <si>
    <t>«Սմարթլայն» ՍՊԸ</t>
  </si>
  <si>
    <t>«Օլանդա» ՍՊԸ</t>
  </si>
  <si>
    <t>«ՀՀՊՆՆՏԱԴ-ԳՀԱՊՁԲ-10/15» ծածկագրով   ընթացակարգի գների ամփոփում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</si>
</sst>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b/>
      <sz val="9.5"/>
      <color rgb="FFFF0000"/>
      <name val="GHEA Grapalat"/>
      <family val="3"/>
    </font>
    <font>
      <sz val="12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43" fontId="9" fillId="0" borderId="0" applyFont="0" applyFill="0" applyBorder="0" applyAlignment="0" applyProtection="0"/>
    <xf numFmtId="0" fontId="1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1" xfId="2" applyNumberFormat="1" applyFont="1" applyFill="1" applyBorder="1" applyAlignment="1">
      <alignment horizontal="center" vertical="center"/>
    </xf>
    <xf numFmtId="0" fontId="15" fillId="0" borderId="0" xfId="0" applyFont="1"/>
    <xf numFmtId="0" fontId="11" fillId="2" borderId="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/>
    </xf>
    <xf numFmtId="3" fontId="13" fillId="0" borderId="5" xfId="0" applyNumberFormat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vertical="center" wrapText="1"/>
    </xf>
    <xf numFmtId="0" fontId="15" fillId="0" borderId="1" xfId="0" applyFont="1" applyBorder="1"/>
    <xf numFmtId="4" fontId="13" fillId="0" borderId="1" xfId="0" applyNumberFormat="1" applyFont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/>
    </xf>
    <xf numFmtId="4" fontId="13" fillId="5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">
    <cellStyle name="Comma" xfId="2" builtinId="3"/>
    <cellStyle name="Normal" xfId="0" builtinId="0"/>
    <cellStyle name="Normal 5" xfId="3"/>
    <cellStyle name="Обычный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AM20"/>
  <sheetViews>
    <sheetView tabSelected="1" workbookViewId="0">
      <pane xSplit="5" ySplit="6" topLeftCell="Q7" activePane="bottomRight" state="frozen"/>
      <selection pane="topRight" activeCell="F1" sqref="F1"/>
      <selection pane="bottomLeft" activeCell="A8" sqref="A8"/>
      <selection pane="bottomRight" activeCell="E8" sqref="E8:E17"/>
    </sheetView>
  </sheetViews>
  <sheetFormatPr defaultColWidth="93" defaultRowHeight="15"/>
  <cols>
    <col min="1" max="1" width="4.28515625" style="1" bestFit="1" customWidth="1"/>
    <col min="2" max="2" width="25.85546875" style="23" customWidth="1"/>
    <col min="3" max="3" width="4.42578125" bestFit="1" customWidth="1"/>
    <col min="4" max="4" width="6.140625" style="1" bestFit="1" customWidth="1"/>
    <col min="5" max="5" width="8.7109375" style="1" customWidth="1"/>
    <col min="6" max="6" width="9" style="5" customWidth="1"/>
    <col min="7" max="7" width="8.140625" style="5" customWidth="1"/>
    <col min="8" max="8" width="9.7109375" style="5" bestFit="1" customWidth="1"/>
    <col min="9" max="9" width="9.140625" style="5" bestFit="1" customWidth="1"/>
    <col min="10" max="10" width="8.28515625" style="5" customWidth="1"/>
    <col min="11" max="11" width="10.28515625" style="5" bestFit="1" customWidth="1"/>
    <col min="12" max="12" width="9.42578125" style="5" bestFit="1" customWidth="1"/>
    <col min="13" max="13" width="8.5703125" style="5" bestFit="1" customWidth="1"/>
    <col min="14" max="14" width="9.140625" style="5" bestFit="1" customWidth="1"/>
    <col min="15" max="15" width="11.28515625" style="5" customWidth="1"/>
    <col min="16" max="16" width="10.85546875" style="5" customWidth="1"/>
    <col min="17" max="17" width="9.5703125" style="5" bestFit="1" customWidth="1"/>
    <col min="18" max="18" width="8.28515625" style="5" bestFit="1" customWidth="1"/>
    <col min="19" max="19" width="7.140625" style="5" customWidth="1"/>
    <col min="20" max="20" width="8.5703125" style="5" bestFit="1" customWidth="1"/>
    <col min="21" max="21" width="9.140625" style="5" customWidth="1"/>
    <col min="22" max="22" width="8.5703125" style="5" customWidth="1"/>
    <col min="23" max="23" width="9.5703125" style="5" bestFit="1" customWidth="1"/>
    <col min="24" max="24" width="8.5703125" style="5" customWidth="1"/>
    <col min="25" max="25" width="7.28515625" style="5" customWidth="1"/>
    <col min="26" max="26" width="8.7109375" style="5" customWidth="1"/>
    <col min="27" max="27" width="8.5703125" style="5" bestFit="1" customWidth="1"/>
    <col min="28" max="28" width="8" style="5" customWidth="1"/>
    <col min="29" max="29" width="9.140625" style="5" bestFit="1" customWidth="1"/>
    <col min="30" max="30" width="11.140625" style="5" customWidth="1"/>
    <col min="31" max="31" width="10.85546875" style="5" customWidth="1"/>
    <col min="32" max="32" width="9.28515625" style="5" bestFit="1" customWidth="1"/>
    <col min="33" max="33" width="9.28515625" style="5" customWidth="1"/>
    <col min="34" max="34" width="8.7109375" style="5" customWidth="1"/>
    <col min="35" max="35" width="10.5703125" style="5" bestFit="1" customWidth="1"/>
    <col min="36" max="36" width="9" style="5" bestFit="1" customWidth="1"/>
    <col min="37" max="37" width="8.140625" style="5" customWidth="1"/>
    <col min="38" max="38" width="9.7109375" style="5" bestFit="1" customWidth="1"/>
    <col min="39" max="39" width="17" style="22" bestFit="1" customWidth="1"/>
  </cols>
  <sheetData>
    <row r="2" spans="1:39">
      <c r="Y2" s="44" t="s">
        <v>10</v>
      </c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</row>
    <row r="3" spans="1:39" ht="18.75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</row>
    <row r="5" spans="1:39" ht="34.5" customHeight="1">
      <c r="A5" s="34" t="s">
        <v>0</v>
      </c>
      <c r="B5" s="34" t="s">
        <v>2</v>
      </c>
      <c r="C5" s="34" t="s">
        <v>3</v>
      </c>
      <c r="D5" s="34" t="s">
        <v>4</v>
      </c>
      <c r="E5" s="34" t="s">
        <v>5</v>
      </c>
      <c r="F5" s="36" t="s">
        <v>26</v>
      </c>
      <c r="G5" s="36"/>
      <c r="H5" s="36"/>
      <c r="I5" s="36" t="s">
        <v>27</v>
      </c>
      <c r="J5" s="36"/>
      <c r="K5" s="36"/>
      <c r="L5" s="36" t="s">
        <v>11</v>
      </c>
      <c r="M5" s="36"/>
      <c r="N5" s="36"/>
      <c r="O5" s="41" t="s">
        <v>28</v>
      </c>
      <c r="P5" s="42"/>
      <c r="Q5" s="43"/>
      <c r="R5" s="41" t="s">
        <v>12</v>
      </c>
      <c r="S5" s="42"/>
      <c r="T5" s="43"/>
      <c r="U5" s="36" t="s">
        <v>29</v>
      </c>
      <c r="V5" s="36"/>
      <c r="W5" s="36"/>
      <c r="X5" s="40" t="s">
        <v>30</v>
      </c>
      <c r="Y5" s="40"/>
      <c r="Z5" s="40"/>
      <c r="AA5" s="36" t="s">
        <v>31</v>
      </c>
      <c r="AB5" s="36"/>
      <c r="AC5" s="36"/>
      <c r="AD5" s="36" t="s">
        <v>32</v>
      </c>
      <c r="AE5" s="36"/>
      <c r="AF5" s="36"/>
      <c r="AG5" s="36" t="s">
        <v>33</v>
      </c>
      <c r="AH5" s="36"/>
      <c r="AI5" s="36"/>
      <c r="AJ5" s="36" t="s">
        <v>13</v>
      </c>
      <c r="AK5" s="36"/>
      <c r="AL5" s="36"/>
      <c r="AM5" s="37" t="s">
        <v>14</v>
      </c>
    </row>
    <row r="6" spans="1:39" ht="18">
      <c r="A6" s="35"/>
      <c r="B6" s="35"/>
      <c r="C6" s="35"/>
      <c r="D6" s="35"/>
      <c r="E6" s="35"/>
      <c r="F6" s="8" t="s">
        <v>6</v>
      </c>
      <c r="G6" s="8" t="s">
        <v>7</v>
      </c>
      <c r="H6" s="8" t="s">
        <v>8</v>
      </c>
      <c r="I6" s="8" t="s">
        <v>6</v>
      </c>
      <c r="J6" s="8" t="s">
        <v>7</v>
      </c>
      <c r="K6" s="8" t="s">
        <v>8</v>
      </c>
      <c r="L6" s="8" t="s">
        <v>9</v>
      </c>
      <c r="M6" s="8" t="s">
        <v>7</v>
      </c>
      <c r="N6" s="8" t="s">
        <v>8</v>
      </c>
      <c r="O6" s="8" t="s">
        <v>6</v>
      </c>
      <c r="P6" s="8" t="s">
        <v>7</v>
      </c>
      <c r="Q6" s="8" t="s">
        <v>8</v>
      </c>
      <c r="R6" s="8" t="s">
        <v>6</v>
      </c>
      <c r="S6" s="8" t="s">
        <v>7</v>
      </c>
      <c r="T6" s="8" t="s">
        <v>8</v>
      </c>
      <c r="U6" s="8" t="s">
        <v>9</v>
      </c>
      <c r="V6" s="8" t="s">
        <v>7</v>
      </c>
      <c r="W6" s="8" t="s">
        <v>8</v>
      </c>
      <c r="X6" s="18" t="s">
        <v>9</v>
      </c>
      <c r="Y6" s="18" t="s">
        <v>7</v>
      </c>
      <c r="Z6" s="18" t="s">
        <v>8</v>
      </c>
      <c r="AA6" s="8" t="s">
        <v>9</v>
      </c>
      <c r="AB6" s="8" t="s">
        <v>7</v>
      </c>
      <c r="AC6" s="8" t="s">
        <v>8</v>
      </c>
      <c r="AD6" s="8" t="s">
        <v>9</v>
      </c>
      <c r="AE6" s="8" t="s">
        <v>7</v>
      </c>
      <c r="AF6" s="8" t="s">
        <v>8</v>
      </c>
      <c r="AG6" s="8" t="s">
        <v>9</v>
      </c>
      <c r="AH6" s="8" t="s">
        <v>7</v>
      </c>
      <c r="AI6" s="8" t="s">
        <v>8</v>
      </c>
      <c r="AJ6" s="8" t="s">
        <v>9</v>
      </c>
      <c r="AK6" s="8" t="s">
        <v>7</v>
      </c>
      <c r="AL6" s="8" t="s">
        <v>8</v>
      </c>
      <c r="AM6" s="38"/>
    </row>
    <row r="7" spans="1:39" ht="12.75" customHeight="1">
      <c r="A7" s="13"/>
      <c r="B7" s="24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7"/>
    </row>
    <row r="8" spans="1:39" s="12" customFormat="1" ht="27.75" hidden="1" customHeight="1">
      <c r="A8" s="9">
        <v>1</v>
      </c>
      <c r="B8" s="33" t="s">
        <v>15</v>
      </c>
      <c r="C8" s="10" t="s">
        <v>1</v>
      </c>
      <c r="D8" s="10">
        <v>2300</v>
      </c>
      <c r="E8" s="16">
        <v>12316500</v>
      </c>
      <c r="F8" s="16"/>
      <c r="G8" s="16"/>
      <c r="H8" s="16"/>
      <c r="I8" s="16"/>
      <c r="J8" s="16"/>
      <c r="K8" s="16"/>
      <c r="L8" s="16"/>
      <c r="M8" s="16"/>
      <c r="N8" s="16"/>
      <c r="O8" s="28">
        <f>Q8/1.2</f>
        <v>19166666.666666668</v>
      </c>
      <c r="P8" s="28">
        <f>Q8-O8</f>
        <v>3833333.3333333321</v>
      </c>
      <c r="Q8" s="16">
        <v>23000000</v>
      </c>
      <c r="R8" s="16"/>
      <c r="S8" s="16"/>
      <c r="T8" s="16"/>
      <c r="U8" s="16">
        <f>W8/1.2</f>
        <v>10350000</v>
      </c>
      <c r="V8" s="16">
        <f>W8-U8</f>
        <v>2070000</v>
      </c>
      <c r="W8" s="16">
        <v>12420000</v>
      </c>
      <c r="X8" s="16"/>
      <c r="Y8" s="16"/>
      <c r="Z8" s="16"/>
      <c r="AA8" s="16"/>
      <c r="AB8" s="16"/>
      <c r="AC8" s="16"/>
      <c r="AD8" s="28">
        <f>AF8/1.2</f>
        <v>13320833.333333334</v>
      </c>
      <c r="AE8" s="28">
        <f>AF8-AD8</f>
        <v>2664166.666666666</v>
      </c>
      <c r="AF8" s="16">
        <v>15985000</v>
      </c>
      <c r="AG8" s="16">
        <f>AI8/1.2</f>
        <v>9947500</v>
      </c>
      <c r="AH8" s="16">
        <f>AI8-AG8</f>
        <v>1989500</v>
      </c>
      <c r="AI8" s="29">
        <v>11937000</v>
      </c>
      <c r="AJ8" s="16">
        <f>AL8/1.2</f>
        <v>12531166.666666668</v>
      </c>
      <c r="AK8" s="16">
        <f>AL8-AJ8</f>
        <v>2506233.3333333321</v>
      </c>
      <c r="AL8" s="16">
        <v>15037400</v>
      </c>
      <c r="AM8" s="16" t="s">
        <v>33</v>
      </c>
    </row>
    <row r="9" spans="1:39" s="12" customFormat="1" ht="21" hidden="1" customHeight="1">
      <c r="A9" s="9">
        <v>2</v>
      </c>
      <c r="B9" s="33" t="s">
        <v>16</v>
      </c>
      <c r="C9" s="10" t="s">
        <v>1</v>
      </c>
      <c r="D9" s="10">
        <v>300</v>
      </c>
      <c r="E9" s="17">
        <v>8400000</v>
      </c>
      <c r="F9" s="16"/>
      <c r="G9" s="16"/>
      <c r="H9" s="16"/>
      <c r="I9" s="16"/>
      <c r="J9" s="16"/>
      <c r="K9" s="16"/>
      <c r="L9" s="16">
        <f>N9/1.2</f>
        <v>6655000</v>
      </c>
      <c r="M9" s="16">
        <f>N9-L9</f>
        <v>1331000</v>
      </c>
      <c r="N9" s="29">
        <v>7986000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>
        <f t="shared" ref="AJ9:AJ11" si="0">AL9/1.2</f>
        <v>6886750</v>
      </c>
      <c r="AK9" s="16">
        <f t="shared" ref="AK9:AK11" si="1">AL9-AJ9</f>
        <v>1377350</v>
      </c>
      <c r="AL9" s="16">
        <v>8264100</v>
      </c>
      <c r="AM9" s="16" t="s">
        <v>11</v>
      </c>
    </row>
    <row r="10" spans="1:39" s="12" customFormat="1" ht="25.5" hidden="1" customHeight="1">
      <c r="A10" s="9">
        <v>3</v>
      </c>
      <c r="B10" s="33" t="s">
        <v>17</v>
      </c>
      <c r="C10" s="10" t="s">
        <v>1</v>
      </c>
      <c r="D10" s="10">
        <v>204</v>
      </c>
      <c r="E10" s="17">
        <v>9180000</v>
      </c>
      <c r="F10" s="16"/>
      <c r="G10" s="16"/>
      <c r="H10" s="16"/>
      <c r="I10" s="16"/>
      <c r="J10" s="16"/>
      <c r="K10" s="16"/>
      <c r="L10" s="16">
        <f>N10/1.2</f>
        <v>7646000</v>
      </c>
      <c r="M10" s="16">
        <f>N10-L10</f>
        <v>1529200</v>
      </c>
      <c r="N10" s="29">
        <v>9175200</v>
      </c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28">
        <f t="shared" ref="AD10:AD14" si="2">AF10/1.2</f>
        <v>11730000</v>
      </c>
      <c r="AE10" s="28">
        <f t="shared" ref="AE10:AE14" si="3">AF10-AD10</f>
        <v>2346000</v>
      </c>
      <c r="AF10" s="16">
        <v>14076000</v>
      </c>
      <c r="AG10" s="16"/>
      <c r="AH10" s="16"/>
      <c r="AI10" s="16"/>
      <c r="AJ10" s="16">
        <f t="shared" si="0"/>
        <v>8241260</v>
      </c>
      <c r="AK10" s="16">
        <f t="shared" si="1"/>
        <v>1648252</v>
      </c>
      <c r="AL10" s="16">
        <v>9889512</v>
      </c>
      <c r="AM10" s="16" t="s">
        <v>11</v>
      </c>
    </row>
    <row r="11" spans="1:39" s="12" customFormat="1" ht="25.5" hidden="1" customHeight="1">
      <c r="A11" s="9">
        <v>4</v>
      </c>
      <c r="B11" s="33" t="s">
        <v>18</v>
      </c>
      <c r="C11" s="10" t="s">
        <v>1</v>
      </c>
      <c r="D11" s="10">
        <v>300</v>
      </c>
      <c r="E11" s="17">
        <v>5953500</v>
      </c>
      <c r="F11" s="16">
        <f>H11/1.2</f>
        <v>6241666.666666667</v>
      </c>
      <c r="G11" s="16">
        <f>H11-F11</f>
        <v>1248333.333333333</v>
      </c>
      <c r="H11" s="16">
        <v>7490000</v>
      </c>
      <c r="I11" s="16">
        <f>K11/1.2</f>
        <v>5250000</v>
      </c>
      <c r="J11" s="16">
        <f>K11-I11</f>
        <v>1050000</v>
      </c>
      <c r="K11" s="16">
        <v>6300000</v>
      </c>
      <c r="L11" s="16"/>
      <c r="M11" s="16"/>
      <c r="N11" s="16"/>
      <c r="O11" s="28">
        <f>Q11/1.2</f>
        <v>5400000</v>
      </c>
      <c r="P11" s="28">
        <f>Q11-O11</f>
        <v>1080000</v>
      </c>
      <c r="Q11" s="16">
        <v>6480000</v>
      </c>
      <c r="R11" s="16"/>
      <c r="S11" s="16"/>
      <c r="T11" s="16"/>
      <c r="U11" s="16">
        <f t="shared" ref="U11:U14" si="4">W11/1.2</f>
        <v>5497500</v>
      </c>
      <c r="V11" s="16">
        <f t="shared" ref="V11:V14" si="5">W11-U11</f>
        <v>1099500</v>
      </c>
      <c r="W11" s="16">
        <v>6597000</v>
      </c>
      <c r="X11" s="16"/>
      <c r="Y11" s="16"/>
      <c r="Z11" s="16"/>
      <c r="AA11" s="16">
        <f>AC11/1.2</f>
        <v>6037500</v>
      </c>
      <c r="AB11" s="16">
        <f>AC11-AA11</f>
        <v>1207500</v>
      </c>
      <c r="AC11" s="16">
        <v>7245000</v>
      </c>
      <c r="AD11" s="28">
        <f t="shared" si="2"/>
        <v>9750000</v>
      </c>
      <c r="AE11" s="28">
        <f t="shared" si="3"/>
        <v>1950000</v>
      </c>
      <c r="AF11" s="16">
        <v>11700000</v>
      </c>
      <c r="AG11" s="16">
        <f t="shared" ref="AG11:AG16" si="6">AI11/1.2</f>
        <v>4897500</v>
      </c>
      <c r="AH11" s="16">
        <f t="shared" ref="AH11:AH16" si="7">AI11-AG11</f>
        <v>979500</v>
      </c>
      <c r="AI11" s="29">
        <v>5877000</v>
      </c>
      <c r="AJ11" s="16">
        <f t="shared" si="0"/>
        <v>5051500</v>
      </c>
      <c r="AK11" s="16">
        <f t="shared" si="1"/>
        <v>1010300</v>
      </c>
      <c r="AL11" s="16">
        <v>6061800</v>
      </c>
      <c r="AM11" s="16" t="s">
        <v>33</v>
      </c>
    </row>
    <row r="12" spans="1:39" s="12" customFormat="1" ht="33" hidden="1" customHeight="1">
      <c r="A12" s="9">
        <v>5</v>
      </c>
      <c r="B12" s="33" t="s">
        <v>19</v>
      </c>
      <c r="C12" s="10" t="s">
        <v>1</v>
      </c>
      <c r="D12" s="10">
        <v>300</v>
      </c>
      <c r="E12" s="17">
        <v>7204800</v>
      </c>
      <c r="F12" s="16"/>
      <c r="G12" s="16"/>
      <c r="H12" s="16"/>
      <c r="I12" s="16"/>
      <c r="J12" s="16"/>
      <c r="K12" s="16"/>
      <c r="L12" s="16">
        <f>N12/1.2</f>
        <v>4829000</v>
      </c>
      <c r="M12" s="16">
        <f>N12-L12</f>
        <v>965800</v>
      </c>
      <c r="N12" s="29">
        <v>5794800</v>
      </c>
      <c r="O12" s="16"/>
      <c r="P12" s="16"/>
      <c r="Q12" s="16"/>
      <c r="R12" s="16"/>
      <c r="S12" s="16"/>
      <c r="T12" s="16"/>
      <c r="U12" s="16">
        <f t="shared" si="4"/>
        <v>6195000</v>
      </c>
      <c r="V12" s="16">
        <f t="shared" si="5"/>
        <v>1239000</v>
      </c>
      <c r="W12" s="16">
        <v>7434000</v>
      </c>
      <c r="X12" s="16"/>
      <c r="Y12" s="16"/>
      <c r="Z12" s="16"/>
      <c r="AA12" s="16"/>
      <c r="AB12" s="16"/>
      <c r="AC12" s="16"/>
      <c r="AD12" s="16"/>
      <c r="AE12" s="16"/>
      <c r="AF12" s="16"/>
      <c r="AG12" s="16">
        <f t="shared" si="6"/>
        <v>5422500</v>
      </c>
      <c r="AH12" s="16">
        <f t="shared" si="7"/>
        <v>1084500</v>
      </c>
      <c r="AI12" s="16">
        <v>6507000</v>
      </c>
      <c r="AJ12" s="16"/>
      <c r="AK12" s="16"/>
      <c r="AL12" s="16"/>
      <c r="AM12" s="16" t="s">
        <v>11</v>
      </c>
    </row>
    <row r="13" spans="1:39" s="12" customFormat="1" ht="31.5" hidden="1" customHeight="1">
      <c r="A13" s="9">
        <v>6</v>
      </c>
      <c r="B13" s="33" t="s">
        <v>20</v>
      </c>
      <c r="C13" s="10" t="s">
        <v>1</v>
      </c>
      <c r="D13" s="10">
        <v>325</v>
      </c>
      <c r="E13" s="17">
        <v>12622675</v>
      </c>
      <c r="F13" s="16">
        <f t="shared" ref="F13:F14" si="8">H13/1.2</f>
        <v>24916666.666666668</v>
      </c>
      <c r="G13" s="16">
        <f t="shared" ref="G13:G14" si="9">H13-F13</f>
        <v>4983333.3333333321</v>
      </c>
      <c r="H13" s="16">
        <v>29900000</v>
      </c>
      <c r="I13" s="16"/>
      <c r="J13" s="16"/>
      <c r="K13" s="16"/>
      <c r="L13" s="16"/>
      <c r="M13" s="16"/>
      <c r="N13" s="16"/>
      <c r="O13" s="28">
        <f t="shared" ref="O13:O14" si="10">Q13/1.2</f>
        <v>11916666.666666668</v>
      </c>
      <c r="P13" s="28">
        <f t="shared" ref="P13:P14" si="11">Q13-O13</f>
        <v>2383333.3333333321</v>
      </c>
      <c r="Q13" s="16">
        <v>14300000</v>
      </c>
      <c r="R13" s="16"/>
      <c r="S13" s="16"/>
      <c r="T13" s="16"/>
      <c r="U13" s="16">
        <f t="shared" si="4"/>
        <v>11098750</v>
      </c>
      <c r="V13" s="16">
        <f t="shared" si="5"/>
        <v>2219750</v>
      </c>
      <c r="W13" s="16">
        <v>13318500</v>
      </c>
      <c r="X13" s="16"/>
      <c r="Y13" s="16"/>
      <c r="Z13" s="16"/>
      <c r="AA13" s="16"/>
      <c r="AB13" s="16"/>
      <c r="AC13" s="16"/>
      <c r="AD13" s="16"/>
      <c r="AE13" s="16"/>
      <c r="AF13" s="16"/>
      <c r="AG13" s="16">
        <f t="shared" si="6"/>
        <v>10400000</v>
      </c>
      <c r="AH13" s="16">
        <f t="shared" si="7"/>
        <v>2080000</v>
      </c>
      <c r="AI13" s="29">
        <v>12480000</v>
      </c>
      <c r="AJ13" s="16">
        <f t="shared" ref="AJ13:AJ15" si="12">AL13/1.2</f>
        <v>13696041.666666668</v>
      </c>
      <c r="AK13" s="16">
        <f t="shared" ref="AK13:AK15" si="13">AL13-AJ13</f>
        <v>2739208.3333333321</v>
      </c>
      <c r="AL13" s="16">
        <v>16435250</v>
      </c>
      <c r="AM13" s="16" t="s">
        <v>33</v>
      </c>
    </row>
    <row r="14" spans="1:39" s="12" customFormat="1" ht="31.5" hidden="1" customHeight="1">
      <c r="A14" s="9">
        <v>7</v>
      </c>
      <c r="B14" s="33" t="s">
        <v>21</v>
      </c>
      <c r="C14" s="10" t="s">
        <v>1</v>
      </c>
      <c r="D14" s="10">
        <v>300</v>
      </c>
      <c r="E14" s="17">
        <v>6772500</v>
      </c>
      <c r="F14" s="16">
        <f t="shared" si="8"/>
        <v>7908333.333333334</v>
      </c>
      <c r="G14" s="16">
        <f t="shared" si="9"/>
        <v>1581666.666666666</v>
      </c>
      <c r="H14" s="16">
        <v>9490000</v>
      </c>
      <c r="I14" s="16">
        <f t="shared" ref="I14:I15" si="14">K14/1.2</f>
        <v>5874000</v>
      </c>
      <c r="J14" s="16">
        <f t="shared" ref="J14:J15" si="15">K14-I14</f>
        <v>1174800</v>
      </c>
      <c r="K14" s="16">
        <v>7048800</v>
      </c>
      <c r="L14" s="16"/>
      <c r="M14" s="16"/>
      <c r="N14" s="16"/>
      <c r="O14" s="28">
        <f t="shared" si="10"/>
        <v>6250000</v>
      </c>
      <c r="P14" s="28">
        <f t="shared" si="11"/>
        <v>1250000</v>
      </c>
      <c r="Q14" s="16">
        <v>7500000</v>
      </c>
      <c r="R14" s="16"/>
      <c r="S14" s="16"/>
      <c r="T14" s="16"/>
      <c r="U14" s="16">
        <f t="shared" si="4"/>
        <v>5625000</v>
      </c>
      <c r="V14" s="16">
        <f t="shared" si="5"/>
        <v>1125000</v>
      </c>
      <c r="W14" s="16">
        <v>6750000</v>
      </c>
      <c r="X14" s="16"/>
      <c r="Y14" s="16"/>
      <c r="Z14" s="16"/>
      <c r="AA14" s="16">
        <f t="shared" ref="AA14" si="16">AC14/1.2</f>
        <v>7125000</v>
      </c>
      <c r="AB14" s="16">
        <f t="shared" ref="AB14" si="17">AC14-AA14</f>
        <v>1425000</v>
      </c>
      <c r="AC14" s="16">
        <v>8550000</v>
      </c>
      <c r="AD14" s="28">
        <f t="shared" si="2"/>
        <v>9750000</v>
      </c>
      <c r="AE14" s="28">
        <f t="shared" si="3"/>
        <v>1950000</v>
      </c>
      <c r="AF14" s="16">
        <v>11700000</v>
      </c>
      <c r="AG14" s="16">
        <f t="shared" si="6"/>
        <v>5572500</v>
      </c>
      <c r="AH14" s="16">
        <f t="shared" si="7"/>
        <v>1114500</v>
      </c>
      <c r="AI14" s="29">
        <v>6687000</v>
      </c>
      <c r="AJ14" s="16">
        <f t="shared" si="12"/>
        <v>6387000</v>
      </c>
      <c r="AK14" s="16">
        <f t="shared" si="13"/>
        <v>1277400</v>
      </c>
      <c r="AL14" s="16">
        <v>7664400</v>
      </c>
      <c r="AM14" s="16" t="s">
        <v>33</v>
      </c>
    </row>
    <row r="15" spans="1:39" s="12" customFormat="1" ht="20.25" customHeight="1">
      <c r="A15" s="9">
        <v>8</v>
      </c>
      <c r="B15" s="33" t="s">
        <v>22</v>
      </c>
      <c r="C15" s="10" t="s">
        <v>25</v>
      </c>
      <c r="D15" s="10">
        <v>1300</v>
      </c>
      <c r="E15" s="17">
        <v>5036200</v>
      </c>
      <c r="F15" s="16"/>
      <c r="G15" s="16"/>
      <c r="H15" s="16"/>
      <c r="I15" s="16">
        <f t="shared" si="14"/>
        <v>4121000</v>
      </c>
      <c r="J15" s="16">
        <f t="shared" si="15"/>
        <v>824200</v>
      </c>
      <c r="K15" s="16">
        <v>4945200</v>
      </c>
      <c r="L15" s="16"/>
      <c r="M15" s="16"/>
      <c r="N15" s="16"/>
      <c r="O15" s="16"/>
      <c r="P15" s="16"/>
      <c r="Q15" s="16"/>
      <c r="R15" s="16">
        <f>T15/1.2</f>
        <v>4190000</v>
      </c>
      <c r="S15" s="16">
        <f>T15-R15</f>
        <v>838000</v>
      </c>
      <c r="T15" s="16">
        <v>5028000</v>
      </c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>
        <f t="shared" si="6"/>
        <v>3919500</v>
      </c>
      <c r="AH15" s="16">
        <f t="shared" si="7"/>
        <v>783900</v>
      </c>
      <c r="AI15" s="16">
        <v>4703400</v>
      </c>
      <c r="AJ15" s="16">
        <f t="shared" si="12"/>
        <v>3785166.666666667</v>
      </c>
      <c r="AK15" s="16">
        <f t="shared" si="13"/>
        <v>757033.33333333302</v>
      </c>
      <c r="AL15" s="29">
        <v>4542200</v>
      </c>
      <c r="AM15" s="16" t="s">
        <v>13</v>
      </c>
    </row>
    <row r="16" spans="1:39" s="12" customFormat="1" ht="41.25" hidden="1" customHeight="1">
      <c r="A16" s="9">
        <v>9</v>
      </c>
      <c r="B16" s="33" t="s">
        <v>23</v>
      </c>
      <c r="C16" s="10" t="s">
        <v>1</v>
      </c>
      <c r="D16" s="10">
        <v>250</v>
      </c>
      <c r="E16" s="17">
        <v>7260000</v>
      </c>
      <c r="F16" s="16"/>
      <c r="G16" s="16"/>
      <c r="H16" s="16"/>
      <c r="I16" s="16"/>
      <c r="J16" s="16"/>
      <c r="K16" s="16"/>
      <c r="L16" s="16">
        <f>N16/1.2</f>
        <v>5150000</v>
      </c>
      <c r="M16" s="16">
        <f>N16-L16</f>
        <v>1030000</v>
      </c>
      <c r="N16" s="16">
        <v>6180000</v>
      </c>
      <c r="O16" s="16"/>
      <c r="P16" s="16"/>
      <c r="Q16" s="16"/>
      <c r="R16" s="16"/>
      <c r="S16" s="16"/>
      <c r="T16" s="16"/>
      <c r="U16" s="16">
        <f t="shared" ref="U16:U17" si="18">W16/1.2</f>
        <v>4875000</v>
      </c>
      <c r="V16" s="16">
        <f t="shared" ref="V16:V17" si="19">W16-U16</f>
        <v>975000</v>
      </c>
      <c r="W16" s="29">
        <v>5850000</v>
      </c>
      <c r="X16" s="16">
        <v>5460000</v>
      </c>
      <c r="Y16" s="16">
        <v>0</v>
      </c>
      <c r="Z16" s="16">
        <v>5460000</v>
      </c>
      <c r="AA16" s="16"/>
      <c r="AB16" s="16"/>
      <c r="AC16" s="16"/>
      <c r="AD16" s="16"/>
      <c r="AE16" s="16"/>
      <c r="AF16" s="16"/>
      <c r="AG16" s="16">
        <f t="shared" si="6"/>
        <v>4937500</v>
      </c>
      <c r="AH16" s="16">
        <f t="shared" si="7"/>
        <v>987500</v>
      </c>
      <c r="AI16" s="16">
        <v>5925000</v>
      </c>
      <c r="AJ16" s="16"/>
      <c r="AK16" s="16"/>
      <c r="AL16" s="16"/>
      <c r="AM16" s="30" t="s">
        <v>29</v>
      </c>
    </row>
    <row r="17" spans="1:39" s="12" customFormat="1" ht="30.75" customHeight="1">
      <c r="A17" s="9">
        <v>10</v>
      </c>
      <c r="B17" s="33" t="s">
        <v>24</v>
      </c>
      <c r="C17" s="10" t="s">
        <v>25</v>
      </c>
      <c r="D17" s="10">
        <v>259</v>
      </c>
      <c r="E17" s="17">
        <v>9583000</v>
      </c>
      <c r="F17" s="16">
        <f>H17/1.2</f>
        <v>9083333.333333334</v>
      </c>
      <c r="G17" s="16">
        <f>H17-F17</f>
        <v>1816666.666666666</v>
      </c>
      <c r="H17" s="16">
        <v>10900000</v>
      </c>
      <c r="I17" s="16">
        <f>K17/1.2</f>
        <v>7984970</v>
      </c>
      <c r="J17" s="16">
        <f>K17-I17</f>
        <v>1596994</v>
      </c>
      <c r="K17" s="10">
        <v>9581964</v>
      </c>
      <c r="L17" s="16"/>
      <c r="M17" s="16"/>
      <c r="N17" s="16"/>
      <c r="O17" s="16"/>
      <c r="P17" s="16"/>
      <c r="Q17" s="16"/>
      <c r="R17" s="16"/>
      <c r="S17" s="16"/>
      <c r="T17" s="16"/>
      <c r="U17" s="16">
        <f t="shared" si="18"/>
        <v>12950000</v>
      </c>
      <c r="V17" s="16">
        <f t="shared" si="19"/>
        <v>2590000</v>
      </c>
      <c r="W17" s="16">
        <v>15540000</v>
      </c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>
        <f>AL17/1.2</f>
        <v>7493733.333333334</v>
      </c>
      <c r="AK17" s="16">
        <f>AL17-AJ17</f>
        <v>1498746.666666666</v>
      </c>
      <c r="AL17" s="29">
        <v>8992480</v>
      </c>
      <c r="AM17" s="30" t="s">
        <v>13</v>
      </c>
    </row>
    <row r="18" spans="1:39" s="27" customFormat="1" ht="26.25" hidden="1" customHeight="1">
      <c r="A18" s="9"/>
      <c r="B18" s="15"/>
      <c r="C18" s="10"/>
      <c r="D18" s="11"/>
      <c r="E18" s="16"/>
      <c r="F18" s="10"/>
      <c r="G18" s="10"/>
      <c r="H18" s="31">
        <f>H8+H9+H10+H11+H12+H13+H14+H15+H16+H17</f>
        <v>57780000</v>
      </c>
      <c r="I18" s="31">
        <f t="shared" ref="I18:AL18" si="20">I8+I9+I10+I11+I12+I13+I14+I15+I16+I17</f>
        <v>23229970</v>
      </c>
      <c r="J18" s="31">
        <f t="shared" si="20"/>
        <v>4645994</v>
      </c>
      <c r="K18" s="31">
        <f t="shared" si="20"/>
        <v>27875964</v>
      </c>
      <c r="L18" s="31">
        <f t="shared" si="20"/>
        <v>24280000</v>
      </c>
      <c r="M18" s="31">
        <f t="shared" si="20"/>
        <v>4856000</v>
      </c>
      <c r="N18" s="31">
        <f t="shared" si="20"/>
        <v>29136000</v>
      </c>
      <c r="O18" s="31">
        <f t="shared" si="20"/>
        <v>42733333.333333336</v>
      </c>
      <c r="P18" s="31">
        <f t="shared" si="20"/>
        <v>8546666.6666666642</v>
      </c>
      <c r="Q18" s="31">
        <f t="shared" si="20"/>
        <v>51280000</v>
      </c>
      <c r="R18" s="31">
        <f t="shared" si="20"/>
        <v>4190000</v>
      </c>
      <c r="S18" s="31">
        <f t="shared" si="20"/>
        <v>838000</v>
      </c>
      <c r="T18" s="31">
        <f t="shared" si="20"/>
        <v>5028000</v>
      </c>
      <c r="U18" s="31">
        <f t="shared" si="20"/>
        <v>56591250</v>
      </c>
      <c r="V18" s="31">
        <f t="shared" si="20"/>
        <v>11318250</v>
      </c>
      <c r="W18" s="31">
        <f t="shared" si="20"/>
        <v>67909500</v>
      </c>
      <c r="X18" s="31">
        <f t="shared" si="20"/>
        <v>5460000</v>
      </c>
      <c r="Y18" s="31">
        <f t="shared" si="20"/>
        <v>0</v>
      </c>
      <c r="Z18" s="31">
        <f t="shared" si="20"/>
        <v>5460000</v>
      </c>
      <c r="AA18" s="31">
        <f t="shared" si="20"/>
        <v>13162500</v>
      </c>
      <c r="AB18" s="31">
        <f t="shared" si="20"/>
        <v>2632500</v>
      </c>
      <c r="AC18" s="31">
        <f t="shared" si="20"/>
        <v>15795000</v>
      </c>
      <c r="AD18" s="31">
        <f t="shared" si="20"/>
        <v>44550833.333333336</v>
      </c>
      <c r="AE18" s="31">
        <f t="shared" si="20"/>
        <v>8910166.666666666</v>
      </c>
      <c r="AF18" s="31">
        <f t="shared" si="20"/>
        <v>53461000</v>
      </c>
      <c r="AG18" s="31">
        <f t="shared" si="20"/>
        <v>45097000</v>
      </c>
      <c r="AH18" s="31">
        <f t="shared" si="20"/>
        <v>9019400</v>
      </c>
      <c r="AI18" s="31">
        <f t="shared" si="20"/>
        <v>54116400</v>
      </c>
      <c r="AJ18" s="31">
        <f t="shared" si="20"/>
        <v>64072618.333333336</v>
      </c>
      <c r="AK18" s="31">
        <f t="shared" si="20"/>
        <v>12814523.666666662</v>
      </c>
      <c r="AL18" s="31">
        <f t="shared" si="20"/>
        <v>76887142</v>
      </c>
      <c r="AM18" s="19"/>
    </row>
    <row r="19" spans="1:39" ht="17.25" hidden="1">
      <c r="A19" s="2"/>
      <c r="B19" s="25"/>
      <c r="C19" s="26"/>
      <c r="D19" s="26"/>
      <c r="E19" s="26"/>
      <c r="F19" s="26"/>
      <c r="G19" s="26"/>
      <c r="H19" s="31">
        <f>H18*5/100</f>
        <v>2889000</v>
      </c>
      <c r="I19" s="31">
        <f t="shared" ref="I19:AL19" si="21">I18*5/100</f>
        <v>1161498.5</v>
      </c>
      <c r="J19" s="31">
        <f t="shared" si="21"/>
        <v>232299.7</v>
      </c>
      <c r="K19" s="32">
        <f t="shared" si="21"/>
        <v>1393798.2</v>
      </c>
      <c r="L19" s="31">
        <f t="shared" si="21"/>
        <v>1214000</v>
      </c>
      <c r="M19" s="31">
        <f t="shared" si="21"/>
        <v>242800</v>
      </c>
      <c r="N19" s="31">
        <f t="shared" si="21"/>
        <v>1456800</v>
      </c>
      <c r="O19" s="31">
        <f t="shared" si="21"/>
        <v>2136666.666666667</v>
      </c>
      <c r="P19" s="31">
        <f t="shared" si="21"/>
        <v>427333.3333333332</v>
      </c>
      <c r="Q19" s="31">
        <f t="shared" si="21"/>
        <v>2564000</v>
      </c>
      <c r="R19" s="31">
        <f t="shared" si="21"/>
        <v>209500</v>
      </c>
      <c r="S19" s="31">
        <f t="shared" si="21"/>
        <v>41900</v>
      </c>
      <c r="T19" s="31">
        <f t="shared" si="21"/>
        <v>251400</v>
      </c>
      <c r="U19" s="31">
        <f t="shared" si="21"/>
        <v>2829562.5</v>
      </c>
      <c r="V19" s="31">
        <f t="shared" si="21"/>
        <v>565912.5</v>
      </c>
      <c r="W19" s="31">
        <f t="shared" si="21"/>
        <v>3395475</v>
      </c>
      <c r="X19" s="31">
        <f t="shared" si="21"/>
        <v>273000</v>
      </c>
      <c r="Y19" s="31">
        <f t="shared" si="21"/>
        <v>0</v>
      </c>
      <c r="Z19" s="31">
        <f t="shared" si="21"/>
        <v>273000</v>
      </c>
      <c r="AA19" s="31">
        <f t="shared" si="21"/>
        <v>658125</v>
      </c>
      <c r="AB19" s="31">
        <f t="shared" si="21"/>
        <v>131625</v>
      </c>
      <c r="AC19" s="31">
        <f t="shared" si="21"/>
        <v>789750</v>
      </c>
      <c r="AD19" s="31">
        <f t="shared" si="21"/>
        <v>2227541.666666667</v>
      </c>
      <c r="AE19" s="31">
        <f t="shared" si="21"/>
        <v>445508.33333333326</v>
      </c>
      <c r="AF19" s="31">
        <f t="shared" si="21"/>
        <v>2673050</v>
      </c>
      <c r="AG19" s="31">
        <f t="shared" si="21"/>
        <v>2254850</v>
      </c>
      <c r="AH19" s="31">
        <f t="shared" si="21"/>
        <v>450970</v>
      </c>
      <c r="AI19" s="31">
        <f t="shared" si="21"/>
        <v>2705820</v>
      </c>
      <c r="AJ19" s="31">
        <f t="shared" si="21"/>
        <v>3203630.916666667</v>
      </c>
      <c r="AK19" s="31">
        <f t="shared" si="21"/>
        <v>640726.18333333312</v>
      </c>
      <c r="AL19" s="31">
        <f t="shared" si="21"/>
        <v>3844357.1</v>
      </c>
      <c r="AM19" s="20"/>
    </row>
    <row r="20" spans="1:39">
      <c r="A20" s="2"/>
      <c r="B20" s="3"/>
      <c r="C20" s="4"/>
      <c r="D20" s="4"/>
      <c r="E20" s="4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21"/>
    </row>
  </sheetData>
  <autoFilter ref="A7:AM19">
    <filterColumn colId="38">
      <filters>
        <filter val="«Ֆոտոն» ՍՊԸ"/>
      </filters>
    </filterColumn>
  </autoFilter>
  <mergeCells count="19">
    <mergeCell ref="Y2:AM2"/>
    <mergeCell ref="AA5:AC5"/>
    <mergeCell ref="AD5:AF5"/>
    <mergeCell ref="AG5:AI5"/>
    <mergeCell ref="AJ5:AL5"/>
    <mergeCell ref="E5:E6"/>
    <mergeCell ref="F5:H5"/>
    <mergeCell ref="AM5:AM6"/>
    <mergeCell ref="A3:AM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</mergeCells>
  <conditionalFormatting sqref="B8:D17 C18:D18">
    <cfRule type="cellIs" dxfId="0" priority="11" stopIfTrue="1" operator="equal">
      <formula>0</formula>
    </cfRule>
  </conditionalFormatting>
  <printOptions horizontalCentered="1"/>
  <pageMargins left="0" right="0" top="0" bottom="0" header="0" footer="0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2018-05-01T10:42:10Z</dcterms:modified>
</cp:coreProperties>
</file>